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'Лист1'!$A$1:$J$38</definedName>
    <definedName name="Excel_BuiltIn_Print_Area" localSheetId="0">'Лист1'!$A$1:$J$38</definedName>
  </definedNames>
  <calcPr fullCalcOnLoad="1"/>
</workbook>
</file>

<file path=xl/sharedStrings.xml><?xml version="1.0" encoding="utf-8"?>
<sst xmlns="http://schemas.openxmlformats.org/spreadsheetml/2006/main" count="89" uniqueCount="72">
  <si>
    <t>Приложение 1                                                                  к  решению Совета народных депутатов муниципального образования " Гиагинский район"                                                                      от "22" декабря 2016 года №491</t>
  </si>
  <si>
    <t xml:space="preserve">Приложение №  2         к  решению Совета народных депутатов     муниципального образования "Сергиевское сельское поселение"                   от "29 " декабря 2020 г. № 184                  </t>
  </si>
  <si>
    <t>Поступление  доходов в бюджет муниципального образования "Сергиевское сельское поселение" на 2022-2023год</t>
  </si>
  <si>
    <t>тысяч рублей</t>
  </si>
  <si>
    <t>Код бюджетной классификации РФ</t>
  </si>
  <si>
    <t>Наименование доходов</t>
  </si>
  <si>
    <t>Сумма</t>
  </si>
  <si>
    <t>2022г.</t>
  </si>
  <si>
    <t>2023г.</t>
  </si>
  <si>
    <t xml:space="preserve">1 00 00000 00 0000 000 </t>
  </si>
  <si>
    <t>НАЛОГОВЫЕ И НЕНАЛОГОВЫЕ  ДОХОДЫ</t>
  </si>
  <si>
    <t>НАЛОГОВЫЕ ДОХОДЫ</t>
  </si>
  <si>
    <t>1 01 00000 00 0000 000</t>
  </si>
  <si>
    <t>НАЛОГИ НА ПРИБЫЛЬ, ДОХОДЫ</t>
  </si>
  <si>
    <t>1 01 02000 01 0000 110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</si>
  <si>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</si>
  <si>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</si>
  <si>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</si>
  <si>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</si>
  <si>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</si>
  <si>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</si>
  <si>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</si>
  <si>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3,9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</si>
  <si>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</si>
  <si>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</si>
  <si>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</si>
  <si>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</si>
  <si>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1 05 00000 00 0000 000</t>
  </si>
  <si>
    <t>НАЛОГИ НА СОВОКУПНЫЙ ДОХОД</t>
  </si>
  <si>
    <t>1 05 03000 01 1000 110</t>
  </si>
  <si>
    <t>Единый сельскохозяйственный налог</t>
  </si>
  <si>
    <t>1 05 04000 02 0000 110</t>
  </si>
  <si>
    <t>Налог, взимаемый в связи с применением патентной системы налогообложения</t>
  </si>
  <si>
    <t xml:space="preserve">1 06 00000 00 0000 000 </t>
  </si>
  <si>
    <t>НАЛОГИ НА ИМУЩЕСТВО</t>
  </si>
  <si>
    <t>1 06 01030 10 1000 110</t>
  </si>
  <si>
    <t>Налог на имущество физических лиц</t>
  </si>
  <si>
    <t>302,0</t>
  </si>
  <si>
    <t>1 06 06013 10 1000 110</t>
  </si>
  <si>
    <t>Земельный налог</t>
  </si>
  <si>
    <t>1 08 00000 00 0000 000</t>
  </si>
  <si>
    <t>ГОСУДАРСТВЕННАЯ ПОШЛИНА</t>
  </si>
  <si>
    <t>1 08 04020 01 1000 110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</si>
  <si>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действий». </t>
  </si>
  <si>
    <t>НЕНАЛОГОВЫЕ ДОХОДЫ</t>
  </si>
  <si>
    <t>1 11 00000 00 0000 000</t>
  </si>
  <si>
    <t>Доходы от использования имущества, находящегося в государственной и  муниципальной собственности.</t>
  </si>
  <si>
    <t>111 05035 10 0000 120</t>
  </si>
  <si>
    <t>Доходы от сдачи в аренду имущества, находящегося в   оперативном управлении органов  управления муниципальных районов  и созданных ими учреждений (за  исключением  имущества  автономных  учреждений)</t>
  </si>
  <si>
    <t xml:space="preserve">        1 16 00000 00 0000 000</t>
  </si>
  <si>
    <t>Штрафы, санкции, возмещение ущерба</t>
  </si>
  <si>
    <t>2 00 00000 00 0000 000</t>
  </si>
  <si>
    <t>БЕЗВОЗМЕЗДНЫЕ ПОСТУПЛЕНИЯ</t>
  </si>
  <si>
    <t>2 02 00000 00 0000 000</t>
  </si>
  <si>
    <t xml:space="preserve">Безвозмездные поступления от других бюджетов бюджетной системы Российской Федерации </t>
  </si>
  <si>
    <t>2 02 15001 10 0000 151</t>
  </si>
  <si>
    <t>Дотации бюджетам поселений на выравнивание бюджетной обеспеченности</t>
  </si>
  <si>
    <t>2 02 01003 05 0000 151</t>
  </si>
  <si>
    <t>Дотации бюджетам муниципальных районов на  поддержку мер  по  обеспечению сбалансированности бюджетов.</t>
  </si>
  <si>
    <t>Дотации бюджетам муниципальных  районов на поддержку мер по обеспечению сбалансированности бюджетов</t>
  </si>
  <si>
    <t>2 02 30000 00 0000 151</t>
  </si>
  <si>
    <t>Субвенции бюджетам субъектов Российской Федерации и муниципальным образованиям</t>
  </si>
  <si>
    <t>2 02 30024 10 0000 151</t>
  </si>
  <si>
    <t>Субвенции бюджетам поселений на выполнение передаваемых полномочий субъектов Российской федерации</t>
  </si>
  <si>
    <t>Субвенции местным бюджетам на организацию мероприятий при осуществлении деятельности по обращению с животными без владельцев</t>
  </si>
  <si>
    <t>2 02 35118 10 0000 151</t>
  </si>
  <si>
    <t>Субвенция бюджетам поселений на осуществление первичного воинского учета на территориях, где отсутствуют военные комиссариаты</t>
  </si>
  <si>
    <t>ВСЕГО ДОХОДОВ</t>
  </si>
  <si>
    <t>Главнй специалист по финансово-экономическим вопросам</t>
  </si>
  <si>
    <t>Г.Тхайцухов</t>
  </si>
  <si>
    <t>А.Хаджимова</t>
  </si>
  <si>
    <t>Н.В.Фомина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</si>
</sst>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_-* #,##0.00_р_._-;\-* #,##0.00_р_._-;_-* \-??_р_._-;_-@_-"/>
    <numFmt numFmtId="166" formatCode="0.0"/>
    <numFmt numFmtId="167" formatCode="0.000"/>
    <numFmt numFmtId="168" formatCode="0.00"/>
    <numFmt numFmtId="169" formatCode="@"/>
    <numFmt numFmtId="170" formatCode="0.00_ ;[RED]\-0.00\ "/>
  </numFmts>
  <fonts count="14">
    <font>
      <sz val="10"/>
      <name val="Arial Cyr"/>
      <family val="0"/>
    </font>
    <font>
      <sz val="10"/>
      <name val="Arial"/>
      <family val="0"/>
    </font>
    <font>
      <sz val="8"/>
      <color indexed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1">
      <alignment horizontal="left" wrapText="1" indent="2"/>
      <protection/>
    </xf>
  </cellStyleXfs>
  <cellXfs count="79">
    <xf numFmtId="164" fontId="0" fillId="0" borderId="0" xfId="0" applyAlignment="1">
      <alignment/>
    </xf>
    <xf numFmtId="164" fontId="3" fillId="0" borderId="0" xfId="0" applyFont="1" applyAlignment="1">
      <alignment/>
    </xf>
    <xf numFmtId="164" fontId="3" fillId="0" borderId="0" xfId="0" applyFont="1" applyAlignment="1">
      <alignment horizontal="left" vertical="top" wrapText="1"/>
    </xf>
    <xf numFmtId="164" fontId="3" fillId="0" borderId="0" xfId="0" applyNumberFormat="1" applyFont="1" applyAlignment="1">
      <alignment horizontal="left" vertical="top" wrapText="1"/>
    </xf>
    <xf numFmtId="165" fontId="4" fillId="0" borderId="0" xfId="15" applyFont="1" applyFill="1" applyBorder="1" applyAlignment="1" applyProtection="1">
      <alignment horizontal="center" vertical="center" wrapText="1"/>
      <protection/>
    </xf>
    <xf numFmtId="164" fontId="0" fillId="0" borderId="0" xfId="0" applyAlignment="1">
      <alignment/>
    </xf>
    <xf numFmtId="164" fontId="4" fillId="0" borderId="0" xfId="0" applyFont="1" applyAlignment="1">
      <alignment horizontal="center" wrapText="1"/>
    </xf>
    <xf numFmtId="164" fontId="3" fillId="0" borderId="0" xfId="0" applyFont="1" applyAlignment="1">
      <alignment horizontal="center" wrapText="1"/>
    </xf>
    <xf numFmtId="164" fontId="4" fillId="0" borderId="2" xfId="0" applyFont="1" applyBorder="1" applyAlignment="1">
      <alignment vertical="center" wrapText="1"/>
    </xf>
    <xf numFmtId="164" fontId="4" fillId="0" borderId="2" xfId="0" applyFont="1" applyBorder="1" applyAlignment="1">
      <alignment horizontal="center" vertical="center" wrapText="1"/>
    </xf>
    <xf numFmtId="164" fontId="4" fillId="0" borderId="0" xfId="0" applyFont="1" applyBorder="1" applyAlignment="1">
      <alignment horizontal="center" vertical="center" wrapText="1"/>
    </xf>
    <xf numFmtId="164" fontId="5" fillId="0" borderId="2" xfId="0" applyFont="1" applyBorder="1" applyAlignment="1">
      <alignment horizontal="center" vertical="center" wrapText="1"/>
    </xf>
    <xf numFmtId="164" fontId="4" fillId="0" borderId="2" xfId="0" applyFont="1" applyBorder="1" applyAlignment="1">
      <alignment wrapText="1"/>
    </xf>
    <xf numFmtId="166" fontId="4" fillId="0" borderId="2" xfId="0" applyNumberFormat="1" applyFont="1" applyBorder="1" applyAlignment="1">
      <alignment horizontal="center" wrapText="1"/>
    </xf>
    <xf numFmtId="167" fontId="4" fillId="0" borderId="2" xfId="0" applyNumberFormat="1" applyFont="1" applyBorder="1" applyAlignment="1">
      <alignment horizontal="center" wrapText="1"/>
    </xf>
    <xf numFmtId="168" fontId="5" fillId="0" borderId="2" xfId="0" applyNumberFormat="1" applyFont="1" applyBorder="1" applyAlignment="1">
      <alignment horizontal="center" wrapText="1"/>
    </xf>
    <xf numFmtId="166" fontId="4" fillId="0" borderId="0" xfId="0" applyNumberFormat="1" applyFont="1" applyBorder="1" applyAlignment="1">
      <alignment horizontal="center" wrapText="1"/>
    </xf>
    <xf numFmtId="164" fontId="6" fillId="0" borderId="0" xfId="0" applyFont="1" applyAlignment="1">
      <alignment/>
    </xf>
    <xf numFmtId="166" fontId="4" fillId="0" borderId="2" xfId="0" applyNumberFormat="1" applyFont="1" applyBorder="1" applyAlignment="1">
      <alignment horizontal="center"/>
    </xf>
    <xf numFmtId="167" fontId="4" fillId="0" borderId="2" xfId="0" applyNumberFormat="1" applyFont="1" applyBorder="1" applyAlignment="1">
      <alignment horizontal="center"/>
    </xf>
    <xf numFmtId="168" fontId="5" fillId="0" borderId="2" xfId="0" applyNumberFormat="1" applyFont="1" applyBorder="1" applyAlignment="1">
      <alignment horizontal="center"/>
    </xf>
    <xf numFmtId="166" fontId="5" fillId="0" borderId="2" xfId="0" applyNumberFormat="1" applyFont="1" applyBorder="1" applyAlignment="1">
      <alignment horizontal="center"/>
    </xf>
    <xf numFmtId="166" fontId="4" fillId="0" borderId="0" xfId="0" applyNumberFormat="1" applyFont="1" applyBorder="1" applyAlignment="1">
      <alignment horizontal="center"/>
    </xf>
    <xf numFmtId="164" fontId="7" fillId="0" borderId="2" xfId="0" applyFont="1" applyBorder="1" applyAlignment="1">
      <alignment horizontal="center" vertical="center" wrapText="1"/>
    </xf>
    <xf numFmtId="164" fontId="3" fillId="0" borderId="2" xfId="0" applyFont="1" applyBorder="1" applyAlignment="1">
      <alignment wrapText="1"/>
    </xf>
    <xf numFmtId="166" fontId="3" fillId="0" borderId="2" xfId="0" applyNumberFormat="1" applyFont="1" applyBorder="1" applyAlignment="1">
      <alignment horizontal="center" wrapText="1"/>
    </xf>
    <xf numFmtId="167" fontId="3" fillId="0" borderId="2" xfId="0" applyNumberFormat="1" applyFont="1" applyBorder="1" applyAlignment="1">
      <alignment horizontal="center" wrapText="1"/>
    </xf>
    <xf numFmtId="168" fontId="7" fillId="0" borderId="2" xfId="0" applyNumberFormat="1" applyFont="1" applyBorder="1" applyAlignment="1">
      <alignment horizontal="center" wrapText="1"/>
    </xf>
    <xf numFmtId="166" fontId="7" fillId="0" borderId="2" xfId="0" applyNumberFormat="1" applyFont="1" applyBorder="1" applyAlignment="1">
      <alignment horizontal="center" wrapText="1"/>
    </xf>
    <xf numFmtId="166" fontId="3" fillId="0" borderId="0" xfId="0" applyNumberFormat="1" applyFont="1" applyBorder="1" applyAlignment="1">
      <alignment horizontal="center" wrapText="1"/>
    </xf>
    <xf numFmtId="164" fontId="6" fillId="0" borderId="0" xfId="0" applyFont="1" applyAlignment="1">
      <alignment wrapText="1"/>
    </xf>
    <xf numFmtId="166" fontId="4" fillId="2" borderId="2" xfId="0" applyNumberFormat="1" applyFont="1" applyFill="1" applyBorder="1" applyAlignment="1">
      <alignment horizontal="center" wrapText="1"/>
    </xf>
    <xf numFmtId="167" fontId="4" fillId="2" borderId="2" xfId="0" applyNumberFormat="1" applyFont="1" applyFill="1" applyBorder="1" applyAlignment="1">
      <alignment horizontal="center" wrapText="1"/>
    </xf>
    <xf numFmtId="168" fontId="5" fillId="2" borderId="2" xfId="0" applyNumberFormat="1" applyFont="1" applyFill="1" applyBorder="1" applyAlignment="1">
      <alignment horizontal="center" wrapText="1"/>
    </xf>
    <xf numFmtId="169" fontId="5" fillId="2" borderId="2" xfId="0" applyNumberFormat="1" applyFont="1" applyFill="1" applyBorder="1" applyAlignment="1">
      <alignment horizontal="center" wrapText="1"/>
    </xf>
    <xf numFmtId="166" fontId="4" fillId="2" borderId="0" xfId="0" applyNumberFormat="1" applyFont="1" applyFill="1" applyBorder="1" applyAlignment="1">
      <alignment horizontal="center" wrapText="1"/>
    </xf>
    <xf numFmtId="166" fontId="3" fillId="2" borderId="2" xfId="0" applyNumberFormat="1" applyFont="1" applyFill="1" applyBorder="1" applyAlignment="1">
      <alignment horizontal="center" wrapText="1"/>
    </xf>
    <xf numFmtId="167" fontId="3" fillId="2" borderId="2" xfId="0" applyNumberFormat="1" applyFont="1" applyFill="1" applyBorder="1" applyAlignment="1">
      <alignment horizontal="center" wrapText="1"/>
    </xf>
    <xf numFmtId="170" fontId="7" fillId="2" borderId="2" xfId="0" applyNumberFormat="1" applyFont="1" applyFill="1" applyBorder="1" applyAlignment="1">
      <alignment horizontal="center" wrapText="1"/>
    </xf>
    <xf numFmtId="168" fontId="7" fillId="2" borderId="2" xfId="0" applyNumberFormat="1" applyFont="1" applyFill="1" applyBorder="1" applyAlignment="1">
      <alignment horizontal="center" wrapText="1"/>
    </xf>
    <xf numFmtId="169" fontId="7" fillId="0" borderId="2" xfId="0" applyNumberFormat="1" applyFont="1" applyBorder="1" applyAlignment="1">
      <alignment horizontal="center" wrapText="1"/>
    </xf>
    <xf numFmtId="165" fontId="7" fillId="2" borderId="2" xfId="15" applyNumberFormat="1" applyFont="1" applyFill="1" applyBorder="1" applyAlignment="1" applyProtection="1">
      <alignment wrapText="1"/>
      <protection/>
    </xf>
    <xf numFmtId="166" fontId="7" fillId="2" borderId="2" xfId="0" applyNumberFormat="1" applyFont="1" applyFill="1" applyBorder="1" applyAlignment="1">
      <alignment horizontal="center" wrapText="1"/>
    </xf>
    <xf numFmtId="166" fontId="5" fillId="0" borderId="2" xfId="0" applyNumberFormat="1" applyFont="1" applyBorder="1" applyAlignment="1">
      <alignment horizontal="center" wrapText="1"/>
    </xf>
    <xf numFmtId="164" fontId="8" fillId="0" borderId="2" xfId="0" applyFont="1" applyBorder="1" applyAlignment="1">
      <alignment wrapText="1"/>
    </xf>
    <xf numFmtId="166" fontId="8" fillId="0" borderId="2" xfId="0" applyNumberFormat="1" applyFont="1" applyBorder="1" applyAlignment="1">
      <alignment horizontal="center" wrapText="1"/>
    </xf>
    <xf numFmtId="167" fontId="8" fillId="0" borderId="2" xfId="0" applyNumberFormat="1" applyFont="1" applyBorder="1" applyAlignment="1">
      <alignment horizontal="center" wrapText="1"/>
    </xf>
    <xf numFmtId="166" fontId="9" fillId="0" borderId="2" xfId="0" applyNumberFormat="1" applyFont="1" applyBorder="1" applyAlignment="1">
      <alignment horizontal="center" wrapText="1"/>
    </xf>
    <xf numFmtId="166" fontId="8" fillId="0" borderId="0" xfId="0" applyNumberFormat="1" applyFont="1" applyBorder="1" applyAlignment="1">
      <alignment horizontal="center" wrapText="1"/>
    </xf>
    <xf numFmtId="164" fontId="6" fillId="0" borderId="2" xfId="0" applyFont="1" applyBorder="1" applyAlignment="1">
      <alignment/>
    </xf>
    <xf numFmtId="164" fontId="3" fillId="0" borderId="0" xfId="0" applyFont="1" applyAlignment="1">
      <alignment horizontal="justify" vertical="top" wrapText="1"/>
    </xf>
    <xf numFmtId="164" fontId="6" fillId="0" borderId="2" xfId="0" applyFont="1" applyBorder="1" applyAlignment="1">
      <alignment wrapText="1"/>
    </xf>
    <xf numFmtId="166" fontId="6" fillId="0" borderId="2" xfId="0" applyNumberFormat="1" applyFont="1" applyBorder="1" applyAlignment="1">
      <alignment horizontal="center" wrapText="1"/>
    </xf>
    <xf numFmtId="167" fontId="6" fillId="0" borderId="2" xfId="0" applyNumberFormat="1" applyFont="1" applyBorder="1" applyAlignment="1">
      <alignment horizontal="center" wrapText="1"/>
    </xf>
    <xf numFmtId="166" fontId="10" fillId="0" borderId="2" xfId="0" applyNumberFormat="1" applyFont="1" applyBorder="1" applyAlignment="1">
      <alignment horizontal="center" wrapText="1"/>
    </xf>
    <xf numFmtId="166" fontId="6" fillId="0" borderId="0" xfId="0" applyNumberFormat="1" applyFont="1" applyBorder="1" applyAlignment="1">
      <alignment horizontal="center" wrapText="1"/>
    </xf>
    <xf numFmtId="164" fontId="11" fillId="0" borderId="2" xfId="0" applyFont="1" applyBorder="1" applyAlignment="1">
      <alignment wrapText="1"/>
    </xf>
    <xf numFmtId="164" fontId="5" fillId="0" borderId="3" xfId="0" applyFont="1" applyBorder="1" applyAlignment="1">
      <alignment vertical="top" wrapText="1"/>
    </xf>
    <xf numFmtId="164" fontId="4" fillId="0" borderId="2" xfId="0" applyFont="1" applyBorder="1" applyAlignment="1">
      <alignment/>
    </xf>
    <xf numFmtId="164" fontId="5" fillId="2" borderId="2" xfId="0" applyFont="1" applyFill="1" applyBorder="1" applyAlignment="1">
      <alignment horizontal="center" vertical="center" wrapText="1"/>
    </xf>
    <xf numFmtId="164" fontId="6" fillId="2" borderId="2" xfId="0" applyFont="1" applyFill="1" applyBorder="1" applyAlignment="1">
      <alignment/>
    </xf>
    <xf numFmtId="164" fontId="12" fillId="2" borderId="0" xfId="0" applyFont="1" applyFill="1" applyAlignment="1">
      <alignment/>
    </xf>
    <xf numFmtId="164" fontId="6" fillId="2" borderId="2" xfId="0" applyFont="1" applyFill="1" applyBorder="1" applyAlignment="1">
      <alignment wrapText="1"/>
    </xf>
    <xf numFmtId="164" fontId="0" fillId="2" borderId="0" xfId="0" applyFill="1" applyAlignment="1">
      <alignment/>
    </xf>
    <xf numFmtId="164" fontId="7" fillId="2" borderId="2" xfId="0" applyFont="1" applyFill="1" applyBorder="1" applyAlignment="1">
      <alignment horizontal="center" vertical="center" wrapText="1"/>
    </xf>
    <xf numFmtId="164" fontId="3" fillId="2" borderId="2" xfId="0" applyFont="1" applyFill="1" applyBorder="1" applyAlignment="1">
      <alignment wrapText="1"/>
    </xf>
    <xf numFmtId="166" fontId="3" fillId="2" borderId="0" xfId="0" applyNumberFormat="1" applyFont="1" applyFill="1" applyBorder="1" applyAlignment="1">
      <alignment horizontal="center" wrapText="1"/>
    </xf>
    <xf numFmtId="164" fontId="4" fillId="2" borderId="2" xfId="0" applyFont="1" applyFill="1" applyBorder="1" applyAlignment="1">
      <alignment wrapText="1"/>
    </xf>
    <xf numFmtId="166" fontId="5" fillId="2" borderId="2" xfId="0" applyNumberFormat="1" applyFont="1" applyFill="1" applyBorder="1" applyAlignment="1">
      <alignment horizontal="center" wrapText="1"/>
    </xf>
    <xf numFmtId="164" fontId="4" fillId="0" borderId="0" xfId="0" applyFont="1" applyBorder="1" applyAlignment="1">
      <alignment vertical="center" wrapText="1"/>
    </xf>
    <xf numFmtId="166" fontId="4" fillId="0" borderId="0" xfId="0" applyNumberFormat="1" applyFont="1" applyBorder="1" applyAlignment="1">
      <alignment vertical="center" wrapText="1"/>
    </xf>
    <xf numFmtId="166" fontId="4" fillId="0" borderId="4" xfId="0" applyNumberFormat="1" applyFont="1" applyBorder="1" applyAlignment="1">
      <alignment vertical="center" wrapText="1"/>
    </xf>
    <xf numFmtId="164" fontId="4" fillId="0" borderId="0" xfId="0" applyFont="1" applyBorder="1" applyAlignment="1">
      <alignment vertical="top" wrapText="1"/>
    </xf>
    <xf numFmtId="164" fontId="4" fillId="0" borderId="0" xfId="0" applyFont="1" applyBorder="1" applyAlignment="1">
      <alignment horizontal="center" vertical="top" wrapText="1"/>
    </xf>
    <xf numFmtId="164" fontId="3" fillId="0" borderId="0" xfId="0" applyFont="1" applyAlignment="1">
      <alignment wrapText="1"/>
    </xf>
    <xf numFmtId="164" fontId="3" fillId="0" borderId="0" xfId="0" applyFont="1" applyAlignment="1">
      <alignment horizontal="left" wrapText="1"/>
    </xf>
    <xf numFmtId="164" fontId="3" fillId="0" borderId="0" xfId="0" applyFont="1" applyAlignment="1">
      <alignment horizontal="right" wrapText="1"/>
    </xf>
    <xf numFmtId="164" fontId="7" fillId="0" borderId="0" xfId="0" applyFont="1" applyAlignment="1">
      <alignment/>
    </xf>
    <xf numFmtId="164" fontId="13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xl34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tabSelected="1" view="pageBreakPreview" zoomScale="110" zoomScaleSheetLayoutView="110" workbookViewId="0" topLeftCell="A1">
      <selection activeCell="A2" sqref="A2"/>
    </sheetView>
  </sheetViews>
  <sheetFormatPr defaultColWidth="9.00390625" defaultRowHeight="12.75"/>
  <cols>
    <col min="1" max="1" width="38.75390625" style="0" customWidth="1"/>
    <col min="2" max="2" width="94.625" style="0" customWidth="1"/>
    <col min="3" max="3" width="12.75390625" style="0" hidden="1" customWidth="1"/>
    <col min="4" max="4" width="16.75390625" style="0" hidden="1" customWidth="1"/>
    <col min="5" max="5" width="38.25390625" style="0" hidden="1" customWidth="1"/>
    <col min="6" max="6" width="14.625" style="0" hidden="1" customWidth="1"/>
    <col min="7" max="7" width="37.625" style="0" hidden="1" customWidth="1"/>
    <col min="8" max="8" width="14.625" style="0" hidden="1" customWidth="1"/>
    <col min="9" max="9" width="14.625" style="0" customWidth="1"/>
    <col min="10" max="10" width="23.375" style="0" customWidth="1"/>
    <col min="11" max="11" width="14.125" style="0" customWidth="1"/>
    <col min="12" max="12" width="37.625" style="0" customWidth="1"/>
  </cols>
  <sheetData>
    <row r="1" spans="1:12" ht="124.5" customHeight="1">
      <c r="A1" s="1"/>
      <c r="B1" s="1"/>
      <c r="C1" s="2" t="s">
        <v>0</v>
      </c>
      <c r="D1" s="2"/>
      <c r="E1" s="2" t="s">
        <v>0</v>
      </c>
      <c r="F1" s="2"/>
      <c r="G1" s="2" t="s">
        <v>0</v>
      </c>
      <c r="H1" s="2"/>
      <c r="I1" s="2"/>
      <c r="J1" s="3" t="s">
        <v>1</v>
      </c>
      <c r="K1" s="2"/>
      <c r="L1" s="2"/>
    </row>
    <row r="2" spans="1:12" ht="33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5"/>
      <c r="L2" s="5"/>
    </row>
    <row r="3" spans="1:12" ht="18" customHeight="1">
      <c r="A3" s="6"/>
      <c r="B3" s="6"/>
      <c r="C3" s="7" t="s">
        <v>3</v>
      </c>
      <c r="D3" s="7" t="s">
        <v>3</v>
      </c>
      <c r="E3" s="7" t="s">
        <v>3</v>
      </c>
      <c r="F3" s="7" t="s">
        <v>3</v>
      </c>
      <c r="G3" s="7" t="s">
        <v>3</v>
      </c>
      <c r="H3" s="7" t="s">
        <v>3</v>
      </c>
      <c r="I3" s="7"/>
      <c r="J3" s="7" t="s">
        <v>3</v>
      </c>
      <c r="K3" s="7"/>
      <c r="L3" s="7"/>
    </row>
    <row r="4" spans="1:12" ht="31.5">
      <c r="A4" s="8" t="s">
        <v>4</v>
      </c>
      <c r="B4" s="9" t="s">
        <v>5</v>
      </c>
      <c r="C4" s="9" t="s">
        <v>6</v>
      </c>
      <c r="D4" s="9" t="s">
        <v>6</v>
      </c>
      <c r="E4" s="9" t="s">
        <v>6</v>
      </c>
      <c r="F4" s="9" t="s">
        <v>6</v>
      </c>
      <c r="G4" s="9" t="s">
        <v>6</v>
      </c>
      <c r="H4" s="9" t="s">
        <v>6</v>
      </c>
      <c r="I4" s="9" t="s">
        <v>7</v>
      </c>
      <c r="J4" s="9" t="s">
        <v>8</v>
      </c>
      <c r="K4" s="10"/>
      <c r="L4" s="10"/>
    </row>
    <row r="5" spans="1:12" ht="18.75">
      <c r="A5" s="11" t="s">
        <v>9</v>
      </c>
      <c r="B5" s="12" t="s">
        <v>10</v>
      </c>
      <c r="C5" s="13" t="e">
        <f>C6+C22</f>
        <v>#REF!</v>
      </c>
      <c r="D5" s="13" t="e">
        <f>D6+D22</f>
        <v>#REF!</v>
      </c>
      <c r="E5" s="14" t="e">
        <f>E6+E22</f>
        <v>#REF!</v>
      </c>
      <c r="F5" s="14" t="e">
        <f>F6+F22</f>
        <v>#REF!</v>
      </c>
      <c r="G5" s="13" t="e">
        <f>G6+G22</f>
        <v>#REF!</v>
      </c>
      <c r="H5" s="14" t="e">
        <f>H6+H22</f>
        <v>#REF!</v>
      </c>
      <c r="I5" s="15">
        <f>I6+I22</f>
        <v>10439.1</v>
      </c>
      <c r="J5" s="15">
        <f>J6+J22</f>
        <v>10765.9</v>
      </c>
      <c r="K5" s="16"/>
      <c r="L5" s="16"/>
    </row>
    <row r="6" spans="1:12" ht="18.75">
      <c r="A6" s="11"/>
      <c r="B6" s="12" t="s">
        <v>11</v>
      </c>
      <c r="C6" s="13" t="e">
        <f>C7+C14+C17+C20+C9</f>
        <v>#REF!</v>
      </c>
      <c r="D6" s="13" t="e">
        <f>D7+D14+D17+D20+D9</f>
        <v>#REF!</v>
      </c>
      <c r="E6" s="14" t="e">
        <f>E7+E14+E17+E20+E9</f>
        <v>#REF!</v>
      </c>
      <c r="F6" s="14" t="e">
        <f>F7+F14+F17+F20+F9</f>
        <v>#REF!</v>
      </c>
      <c r="G6" s="13" t="e">
        <f>G7+G14+G17+G20+G9</f>
        <v>#REF!</v>
      </c>
      <c r="H6" s="14" t="e">
        <f>H7+H14+H17+H20+H9</f>
        <v>#REF!</v>
      </c>
      <c r="I6" s="15">
        <f>I7+I9+I14+I17+I20</f>
        <v>10406.1</v>
      </c>
      <c r="J6" s="15">
        <f>J7+J9+J14+J17+J20</f>
        <v>10732.9</v>
      </c>
      <c r="K6" s="16"/>
      <c r="L6" s="16"/>
    </row>
    <row r="7" spans="1:12" ht="18.75">
      <c r="A7" s="11" t="s">
        <v>12</v>
      </c>
      <c r="B7" s="17" t="s">
        <v>13</v>
      </c>
      <c r="C7" s="18">
        <f>C8</f>
        <v>38633</v>
      </c>
      <c r="D7" s="18">
        <f>D8</f>
        <v>1967</v>
      </c>
      <c r="E7" s="19">
        <f>E8</f>
        <v>40600</v>
      </c>
      <c r="F7" s="19">
        <f>F8</f>
        <v>0</v>
      </c>
      <c r="G7" s="18">
        <f>G8</f>
        <v>40600</v>
      </c>
      <c r="H7" s="19">
        <f>H8</f>
        <v>0</v>
      </c>
      <c r="I7" s="20">
        <f>I8</f>
        <v>4859.1</v>
      </c>
      <c r="J7" s="21">
        <f>J8</f>
        <v>5156.9</v>
      </c>
      <c r="K7" s="22"/>
      <c r="L7" s="22"/>
    </row>
    <row r="8" spans="1:12" ht="18.75">
      <c r="A8" s="23" t="s">
        <v>14</v>
      </c>
      <c r="B8" s="24" t="s">
        <v>15</v>
      </c>
      <c r="C8" s="25">
        <v>38633</v>
      </c>
      <c r="D8" s="25">
        <v>1967</v>
      </c>
      <c r="E8" s="26">
        <f>D8+C8</f>
        <v>40600</v>
      </c>
      <c r="F8" s="26">
        <v>0</v>
      </c>
      <c r="G8" s="25">
        <f>F8+E8</f>
        <v>40600</v>
      </c>
      <c r="H8" s="26">
        <v>0</v>
      </c>
      <c r="I8" s="27">
        <v>4859.1</v>
      </c>
      <c r="J8" s="28">
        <v>5156.9</v>
      </c>
      <c r="K8" s="29"/>
      <c r="L8" s="29"/>
    </row>
    <row r="9" spans="1:12" ht="32.25">
      <c r="A9" s="11" t="s">
        <v>16</v>
      </c>
      <c r="B9" s="30" t="s">
        <v>17</v>
      </c>
      <c r="C9" s="31">
        <f>C10+C11+C12+C13</f>
        <v>113.161</v>
      </c>
      <c r="D9" s="31">
        <f>D10+D11+D12+D13</f>
        <v>0</v>
      </c>
      <c r="E9" s="32">
        <f>E10+E11+E12+E13</f>
        <v>113.161</v>
      </c>
      <c r="F9" s="32">
        <f>F10+F11+F12+F13</f>
        <v>0</v>
      </c>
      <c r="G9" s="31">
        <f>G10+G11+G12+G13</f>
        <v>113.161</v>
      </c>
      <c r="H9" s="32">
        <f>H10+H11+H12+H13</f>
        <v>0</v>
      </c>
      <c r="I9" s="33">
        <f>I10+I11+I12+I13</f>
        <v>1308</v>
      </c>
      <c r="J9" s="34">
        <f>J10+J11+J12+J13</f>
        <v>1308</v>
      </c>
      <c r="K9" s="35"/>
      <c r="L9" s="35"/>
    </row>
    <row r="10" spans="1:12" ht="48">
      <c r="A10" s="23" t="s">
        <v>18</v>
      </c>
      <c r="B10" s="24" t="s">
        <v>19</v>
      </c>
      <c r="C10" s="36">
        <v>40.152</v>
      </c>
      <c r="D10" s="36">
        <v>0</v>
      </c>
      <c r="E10" s="37">
        <v>40.152</v>
      </c>
      <c r="F10" s="37">
        <v>0</v>
      </c>
      <c r="G10" s="25">
        <f aca="true" t="shared" si="0" ref="G10:G13">F10+E10</f>
        <v>40.152</v>
      </c>
      <c r="H10" s="37">
        <v>0</v>
      </c>
      <c r="I10" s="38">
        <v>614.2</v>
      </c>
      <c r="J10" s="28">
        <v>614.2</v>
      </c>
      <c r="K10" s="29"/>
      <c r="L10" s="29"/>
    </row>
    <row r="11" spans="1:12" ht="63.75">
      <c r="A11" s="23" t="s">
        <v>20</v>
      </c>
      <c r="B11" s="24" t="s">
        <v>21</v>
      </c>
      <c r="C11" s="36">
        <v>0.609</v>
      </c>
      <c r="D11" s="36">
        <v>0</v>
      </c>
      <c r="E11" s="37">
        <v>0.609</v>
      </c>
      <c r="F11" s="37">
        <v>0</v>
      </c>
      <c r="G11" s="25">
        <f t="shared" si="0"/>
        <v>0.609</v>
      </c>
      <c r="H11" s="37">
        <v>0</v>
      </c>
      <c r="I11" s="39">
        <v>3.9</v>
      </c>
      <c r="J11" s="40" t="s">
        <v>22</v>
      </c>
      <c r="K11" s="29"/>
      <c r="L11" s="29"/>
    </row>
    <row r="12" spans="1:12" ht="48">
      <c r="A12" s="23" t="s">
        <v>23</v>
      </c>
      <c r="B12" s="24" t="s">
        <v>24</v>
      </c>
      <c r="C12" s="36">
        <v>87.638</v>
      </c>
      <c r="D12" s="36">
        <v>0</v>
      </c>
      <c r="E12" s="37">
        <v>87.638</v>
      </c>
      <c r="F12" s="37">
        <v>0</v>
      </c>
      <c r="G12" s="25">
        <f t="shared" si="0"/>
        <v>87.638</v>
      </c>
      <c r="H12" s="37">
        <v>0</v>
      </c>
      <c r="I12" s="41">
        <v>792.5</v>
      </c>
      <c r="J12" s="28">
        <v>792.5</v>
      </c>
      <c r="K12" s="29"/>
      <c r="L12" s="29"/>
    </row>
    <row r="13" spans="1:12" ht="48">
      <c r="A13" s="23" t="s">
        <v>25</v>
      </c>
      <c r="B13" s="24" t="s">
        <v>26</v>
      </c>
      <c r="C13" s="36">
        <v>-15.238</v>
      </c>
      <c r="D13" s="36">
        <v>0</v>
      </c>
      <c r="E13" s="37">
        <v>-15.238</v>
      </c>
      <c r="F13" s="37">
        <v>0</v>
      </c>
      <c r="G13" s="25">
        <f t="shared" si="0"/>
        <v>-15.238</v>
      </c>
      <c r="H13" s="37">
        <v>0</v>
      </c>
      <c r="I13" s="42">
        <v>-102.6</v>
      </c>
      <c r="J13" s="28">
        <v>-102.6</v>
      </c>
      <c r="K13" s="29"/>
      <c r="L13" s="29"/>
    </row>
    <row r="14" spans="1:12" ht="18.75">
      <c r="A14" s="11" t="s">
        <v>27</v>
      </c>
      <c r="B14" s="17" t="s">
        <v>28</v>
      </c>
      <c r="C14" s="13" t="e">
        <f>#REF!+#REF!+C15+C16</f>
        <v>#REF!</v>
      </c>
      <c r="D14" s="13" t="e">
        <f>#REF!+#REF!+D15+D16</f>
        <v>#REF!</v>
      </c>
      <c r="E14" s="14" t="e">
        <f>#REF!+#REF!+E15+E16</f>
        <v>#REF!</v>
      </c>
      <c r="F14" s="14" t="e">
        <f>#REF!+#REF!+F15+F16</f>
        <v>#REF!</v>
      </c>
      <c r="G14" s="13" t="e">
        <f>#REF!+#REF!+G15+G16</f>
        <v>#REF!</v>
      </c>
      <c r="H14" s="14" t="e">
        <f>#REF!+#REF!+H15+H16</f>
        <v>#REF!</v>
      </c>
      <c r="I14" s="43">
        <f>I15</f>
        <v>725.3</v>
      </c>
      <c r="J14" s="43">
        <f>J15</f>
        <v>754.3</v>
      </c>
      <c r="K14" s="16"/>
      <c r="L14" s="16"/>
    </row>
    <row r="15" spans="1:12" ht="18.75">
      <c r="A15" s="23" t="s">
        <v>29</v>
      </c>
      <c r="B15" s="44" t="s">
        <v>30</v>
      </c>
      <c r="C15" s="45">
        <v>13571.8</v>
      </c>
      <c r="D15" s="45">
        <v>1396.7</v>
      </c>
      <c r="E15" s="46">
        <f>C15+D15</f>
        <v>14968.5</v>
      </c>
      <c r="F15" s="46">
        <v>0</v>
      </c>
      <c r="G15" s="25">
        <f>F15+E15</f>
        <v>14968.5</v>
      </c>
      <c r="H15" s="46">
        <v>0</v>
      </c>
      <c r="I15" s="28">
        <v>725.3</v>
      </c>
      <c r="J15" s="28">
        <v>754.3</v>
      </c>
      <c r="K15" s="29"/>
      <c r="L15" s="29"/>
    </row>
    <row r="16" spans="1:12" ht="18.75" hidden="1">
      <c r="A16" s="23" t="s">
        <v>31</v>
      </c>
      <c r="B16" s="44" t="s">
        <v>32</v>
      </c>
      <c r="C16" s="45">
        <v>0</v>
      </c>
      <c r="D16" s="45">
        <v>0</v>
      </c>
      <c r="E16" s="46">
        <v>0</v>
      </c>
      <c r="F16" s="46">
        <v>0</v>
      </c>
      <c r="G16" s="45">
        <v>0</v>
      </c>
      <c r="H16" s="46">
        <v>0</v>
      </c>
      <c r="I16" s="47">
        <v>0</v>
      </c>
      <c r="J16" s="47">
        <v>0</v>
      </c>
      <c r="K16" s="48"/>
      <c r="L16" s="48"/>
    </row>
    <row r="17" spans="1:12" ht="18.75">
      <c r="A17" s="11" t="s">
        <v>33</v>
      </c>
      <c r="B17" s="17" t="s">
        <v>34</v>
      </c>
      <c r="C17" s="13">
        <f>C18</f>
        <v>13331.6</v>
      </c>
      <c r="D17" s="13">
        <f>D18</f>
        <v>132.4</v>
      </c>
      <c r="E17" s="14">
        <f>E18</f>
        <v>13464</v>
      </c>
      <c r="F17" s="14">
        <f>F18</f>
        <v>0</v>
      </c>
      <c r="G17" s="13">
        <f>G18</f>
        <v>13464</v>
      </c>
      <c r="H17" s="14">
        <f>H18</f>
        <v>0</v>
      </c>
      <c r="I17" s="43">
        <f>I18+I19</f>
        <v>3503.7</v>
      </c>
      <c r="J17" s="43">
        <f>J18+J19</f>
        <v>3503.7</v>
      </c>
      <c r="K17" s="16"/>
      <c r="L17" s="16"/>
    </row>
    <row r="18" spans="1:12" ht="18.75">
      <c r="A18" s="23" t="s">
        <v>35</v>
      </c>
      <c r="B18" s="24" t="s">
        <v>36</v>
      </c>
      <c r="C18" s="25">
        <v>13331.6</v>
      </c>
      <c r="D18" s="25">
        <v>132.4</v>
      </c>
      <c r="E18" s="26">
        <f>C18+D18</f>
        <v>13464</v>
      </c>
      <c r="F18" s="26">
        <v>0</v>
      </c>
      <c r="G18" s="25">
        <f>F18+E18</f>
        <v>13464</v>
      </c>
      <c r="H18" s="26">
        <v>0</v>
      </c>
      <c r="I18" s="40" t="s">
        <v>37</v>
      </c>
      <c r="J18" s="40" t="s">
        <v>37</v>
      </c>
      <c r="K18" s="29"/>
      <c r="L18" s="29"/>
    </row>
    <row r="19" spans="1:12" ht="18.75">
      <c r="A19" s="23" t="s">
        <v>38</v>
      </c>
      <c r="B19" s="24" t="s">
        <v>39</v>
      </c>
      <c r="C19" s="25"/>
      <c r="D19" s="25"/>
      <c r="E19" s="26"/>
      <c r="F19" s="26"/>
      <c r="G19" s="25"/>
      <c r="H19" s="26"/>
      <c r="I19" s="28">
        <v>3201.7</v>
      </c>
      <c r="J19" s="28">
        <v>3201.7</v>
      </c>
      <c r="K19" s="29"/>
      <c r="L19" s="29"/>
    </row>
    <row r="20" spans="1:12" ht="18.75">
      <c r="A20" s="11" t="s">
        <v>40</v>
      </c>
      <c r="B20" s="49" t="s">
        <v>41</v>
      </c>
      <c r="C20" s="13" t="e">
        <f>C21+#REF!</f>
        <v>#REF!</v>
      </c>
      <c r="D20" s="13" t="e">
        <f>D21+#REF!</f>
        <v>#REF!</v>
      </c>
      <c r="E20" s="14" t="e">
        <f>E21+#REF!</f>
        <v>#REF!</v>
      </c>
      <c r="F20" s="14" t="e">
        <f>F21+#REF!</f>
        <v>#REF!</v>
      </c>
      <c r="G20" s="13" t="e">
        <f>G21+#REF!</f>
        <v>#REF!</v>
      </c>
      <c r="H20" s="14" t="e">
        <f>H21+#REF!</f>
        <v>#REF!</v>
      </c>
      <c r="I20" s="43">
        <v>10</v>
      </c>
      <c r="J20" s="43">
        <v>10</v>
      </c>
      <c r="K20" s="16"/>
      <c r="L20" s="16"/>
    </row>
    <row r="21" spans="1:12" ht="47.25">
      <c r="A21" s="23" t="s">
        <v>42</v>
      </c>
      <c r="B21" s="50" t="s">
        <v>43</v>
      </c>
      <c r="C21" s="45">
        <v>2400</v>
      </c>
      <c r="D21" s="45">
        <v>441.1</v>
      </c>
      <c r="E21" s="46">
        <f>C21+D21</f>
        <v>2841.1</v>
      </c>
      <c r="F21" s="46">
        <v>0</v>
      </c>
      <c r="G21" s="25">
        <f>F21+E21</f>
        <v>2841.1</v>
      </c>
      <c r="H21" s="46">
        <v>0</v>
      </c>
      <c r="I21" s="28">
        <v>10</v>
      </c>
      <c r="J21" s="28">
        <v>10</v>
      </c>
      <c r="K21" s="29"/>
      <c r="L21" s="29"/>
    </row>
    <row r="22" spans="1:12" ht="18.75">
      <c r="A22" s="23"/>
      <c r="B22" s="51" t="s">
        <v>44</v>
      </c>
      <c r="C22" s="52" t="e">
        <f>#REF!+#REF!+#REF!+C23+#REF!</f>
        <v>#REF!</v>
      </c>
      <c r="D22" s="52" t="e">
        <f>#REF!+#REF!+#REF!+D23+#REF!</f>
        <v>#REF!</v>
      </c>
      <c r="E22" s="53" t="e">
        <f>#REF!+#REF!+#REF!+E23+#REF!</f>
        <v>#REF!</v>
      </c>
      <c r="F22" s="53" t="e">
        <f>#REF!+#REF!+#REF!+F23+#REF!</f>
        <v>#REF!</v>
      </c>
      <c r="G22" s="52" t="e">
        <f>#REF!+#REF!+#REF!+G23+#REF!</f>
        <v>#REF!</v>
      </c>
      <c r="H22" s="53" t="e">
        <f>#REF!+#REF!+#REF!+H23+#REF!</f>
        <v>#REF!</v>
      </c>
      <c r="I22" s="54">
        <f>I23+I25</f>
        <v>33</v>
      </c>
      <c r="J22" s="54">
        <v>33</v>
      </c>
      <c r="K22" s="55"/>
      <c r="L22" s="55"/>
    </row>
    <row r="23" spans="1:12" ht="40.5">
      <c r="A23" s="11" t="s">
        <v>45</v>
      </c>
      <c r="B23" s="56" t="s">
        <v>46</v>
      </c>
      <c r="C23" s="13">
        <v>1596.2</v>
      </c>
      <c r="D23" s="13">
        <v>0</v>
      </c>
      <c r="E23" s="14">
        <v>1596.2</v>
      </c>
      <c r="F23" s="14">
        <v>0</v>
      </c>
      <c r="G23" s="13">
        <v>1596.2</v>
      </c>
      <c r="H23" s="14">
        <v>0</v>
      </c>
      <c r="I23" s="43">
        <v>33</v>
      </c>
      <c r="J23" s="43">
        <v>33</v>
      </c>
      <c r="K23" s="16"/>
      <c r="L23" s="16"/>
    </row>
    <row r="24" spans="1:12" ht="48">
      <c r="A24" s="23" t="s">
        <v>47</v>
      </c>
      <c r="B24" s="44" t="s">
        <v>48</v>
      </c>
      <c r="C24" s="13"/>
      <c r="D24" s="13"/>
      <c r="E24" s="14"/>
      <c r="F24" s="14"/>
      <c r="G24" s="13"/>
      <c r="H24" s="14"/>
      <c r="I24" s="43">
        <v>33</v>
      </c>
      <c r="J24" s="43">
        <v>33</v>
      </c>
      <c r="K24" s="16"/>
      <c r="L24" s="16"/>
    </row>
    <row r="25" spans="1:12" ht="18.75">
      <c r="A25" s="57" t="s">
        <v>49</v>
      </c>
      <c r="B25" s="58" t="s">
        <v>50</v>
      </c>
      <c r="C25" s="13"/>
      <c r="D25" s="13"/>
      <c r="E25" s="14"/>
      <c r="F25" s="14"/>
      <c r="G25" s="13"/>
      <c r="H25" s="14"/>
      <c r="I25" s="43">
        <v>0</v>
      </c>
      <c r="J25" s="43">
        <v>0</v>
      </c>
      <c r="K25" s="16"/>
      <c r="L25" s="16"/>
    </row>
    <row r="26" spans="1:12" s="61" customFormat="1" ht="18.75">
      <c r="A26" s="59" t="s">
        <v>51</v>
      </c>
      <c r="B26" s="60" t="s">
        <v>52</v>
      </c>
      <c r="C26" s="31" t="e">
        <f>#REF!+C31+#REF!</f>
        <v>#REF!</v>
      </c>
      <c r="D26" s="31" t="e">
        <f>#REF!+D31+#REF!+#REF!</f>
        <v>#REF!</v>
      </c>
      <c r="E26" s="32" t="e">
        <f>#REF!+E31+#REF!+#REF!</f>
        <v>#REF!</v>
      </c>
      <c r="F26" s="32" t="e">
        <f>#REF!+F31+#REF!+#REF!</f>
        <v>#REF!</v>
      </c>
      <c r="G26" s="31" t="e">
        <f>#REF!+G31+#REF!+#REF!</f>
        <v>#REF!</v>
      </c>
      <c r="H26" s="32" t="e">
        <f>#REF!+H31+#REF!+#REF!</f>
        <v>#REF!</v>
      </c>
      <c r="I26" s="33">
        <f>I27+I31</f>
        <v>646.96</v>
      </c>
      <c r="J26" s="33">
        <f>J27+J31</f>
        <v>655.3599999999999</v>
      </c>
      <c r="K26" s="35"/>
      <c r="L26" s="35"/>
    </row>
    <row r="27" spans="1:12" s="63" customFormat="1" ht="37.5" customHeight="1">
      <c r="A27" s="59" t="s">
        <v>53</v>
      </c>
      <c r="B27" s="62" t="s">
        <v>54</v>
      </c>
      <c r="C27" s="31" t="e">
        <f>#REF!+C31+#REF!</f>
        <v>#REF!</v>
      </c>
      <c r="D27" s="31" t="e">
        <f>#REF!+D31+#REF!+#REF!</f>
        <v>#REF!</v>
      </c>
      <c r="E27" s="32" t="e">
        <f>#REF!+E31+#REF!+#REF!</f>
        <v>#REF!</v>
      </c>
      <c r="F27" s="32" t="e">
        <f>#REF!+F31+#REF!+#REF!</f>
        <v>#REF!</v>
      </c>
      <c r="G27" s="31" t="e">
        <f>#REF!+G31+#REF!+#REF!</f>
        <v>#REF!</v>
      </c>
      <c r="H27" s="32" t="e">
        <f>#REF!+H31+#REF!+#REF!</f>
        <v>#REF!</v>
      </c>
      <c r="I27" s="33">
        <f>I28</f>
        <v>356.9</v>
      </c>
      <c r="J27" s="33">
        <f>J28</f>
        <v>356.9</v>
      </c>
      <c r="K27" s="35"/>
      <c r="L27" s="35"/>
    </row>
    <row r="28" spans="1:12" s="63" customFormat="1" ht="30.75" customHeight="1">
      <c r="A28" s="64" t="s">
        <v>55</v>
      </c>
      <c r="B28" s="65" t="s">
        <v>56</v>
      </c>
      <c r="C28" s="36">
        <v>102671</v>
      </c>
      <c r="D28" s="36">
        <v>0</v>
      </c>
      <c r="E28" s="37">
        <v>102671</v>
      </c>
      <c r="F28" s="37">
        <v>0</v>
      </c>
      <c r="G28" s="25">
        <f>F28+E28</f>
        <v>102671</v>
      </c>
      <c r="H28" s="37">
        <v>0</v>
      </c>
      <c r="I28" s="28">
        <v>356.9</v>
      </c>
      <c r="J28" s="28">
        <v>356.9</v>
      </c>
      <c r="K28" s="29"/>
      <c r="L28" s="29"/>
    </row>
    <row r="29" spans="1:12" s="63" customFormat="1" ht="31.5" customHeight="1" hidden="1">
      <c r="A29" s="64" t="s">
        <v>57</v>
      </c>
      <c r="B29" s="65" t="s">
        <v>58</v>
      </c>
      <c r="C29" s="36">
        <v>0</v>
      </c>
      <c r="D29" s="36">
        <v>0</v>
      </c>
      <c r="E29" s="37">
        <v>0</v>
      </c>
      <c r="F29" s="37">
        <v>0</v>
      </c>
      <c r="G29" s="36">
        <v>0</v>
      </c>
      <c r="H29" s="37">
        <v>0</v>
      </c>
      <c r="I29" s="42">
        <v>0</v>
      </c>
      <c r="J29" s="42">
        <v>0</v>
      </c>
      <c r="K29" s="66"/>
      <c r="L29" s="66"/>
    </row>
    <row r="30" spans="1:12" s="63" customFormat="1" ht="31.5" customHeight="1" hidden="1">
      <c r="A30" s="64" t="s">
        <v>57</v>
      </c>
      <c r="B30" s="65" t="s">
        <v>59</v>
      </c>
      <c r="C30" s="36">
        <v>0</v>
      </c>
      <c r="D30" s="36">
        <v>0</v>
      </c>
      <c r="E30" s="37">
        <v>0</v>
      </c>
      <c r="F30" s="37">
        <v>0</v>
      </c>
      <c r="G30" s="36">
        <v>0</v>
      </c>
      <c r="H30" s="37">
        <v>0</v>
      </c>
      <c r="I30" s="42">
        <v>0</v>
      </c>
      <c r="J30" s="42">
        <v>0</v>
      </c>
      <c r="K30" s="66"/>
      <c r="L30" s="66"/>
    </row>
    <row r="31" spans="1:12" s="63" customFormat="1" ht="32.25">
      <c r="A31" s="59" t="s">
        <v>60</v>
      </c>
      <c r="B31" s="67" t="s">
        <v>61</v>
      </c>
      <c r="C31" s="31">
        <f>SUM(C32:C34)</f>
        <v>191973.6</v>
      </c>
      <c r="D31" s="31">
        <f>SUM(D32:D34)</f>
        <v>0</v>
      </c>
      <c r="E31" s="32">
        <f>SUM(E32:E34)</f>
        <v>191973.6</v>
      </c>
      <c r="F31" s="32">
        <f>SUM(F32:F34)</f>
        <v>3576</v>
      </c>
      <c r="G31" s="31">
        <f>SUM(G32:G34)</f>
        <v>195549.6</v>
      </c>
      <c r="H31" s="32">
        <f>SUM(H32:H34)</f>
        <v>0</v>
      </c>
      <c r="I31" s="68">
        <f>I32+I33+I34</f>
        <v>290.06</v>
      </c>
      <c r="J31" s="68">
        <f>J32+J33+J34</f>
        <v>298.46</v>
      </c>
      <c r="K31" s="35"/>
      <c r="L31" s="35"/>
    </row>
    <row r="32" spans="1:12" s="63" customFormat="1" ht="32.25">
      <c r="A32" s="64" t="s">
        <v>62</v>
      </c>
      <c r="B32" s="65" t="s">
        <v>63</v>
      </c>
      <c r="C32" s="36">
        <f>20+374+346+7272.6+232.8+321+104.7+5+39437+140963+2285.9</f>
        <v>191362</v>
      </c>
      <c r="D32" s="36">
        <v>0</v>
      </c>
      <c r="E32" s="37">
        <f>20+374+346+7272.6+232.8+321+104.7+5+39437+140963+2285.9</f>
        <v>191362</v>
      </c>
      <c r="F32" s="37">
        <v>3576</v>
      </c>
      <c r="G32" s="25">
        <f>F32+E32</f>
        <v>194938</v>
      </c>
      <c r="H32" s="37">
        <v>0</v>
      </c>
      <c r="I32" s="27">
        <v>33</v>
      </c>
      <c r="J32" s="27">
        <v>33</v>
      </c>
      <c r="K32" s="29"/>
      <c r="L32" s="29"/>
    </row>
    <row r="33" spans="1:12" s="63" customFormat="1" ht="32.25">
      <c r="A33" s="64"/>
      <c r="B33" s="65" t="s">
        <v>64</v>
      </c>
      <c r="C33" s="36"/>
      <c r="D33" s="36"/>
      <c r="E33" s="37"/>
      <c r="F33" s="37"/>
      <c r="G33" s="25"/>
      <c r="H33" s="37"/>
      <c r="I33" s="27">
        <v>13.26</v>
      </c>
      <c r="J33" s="27">
        <v>13.26</v>
      </c>
      <c r="K33" s="29"/>
      <c r="L33" s="29"/>
    </row>
    <row r="34" spans="1:12" s="63" customFormat="1" ht="32.25">
      <c r="A34" s="64" t="s">
        <v>65</v>
      </c>
      <c r="B34" s="65" t="s">
        <v>66</v>
      </c>
      <c r="C34" s="36">
        <v>611.6</v>
      </c>
      <c r="D34" s="36">
        <v>0</v>
      </c>
      <c r="E34" s="37">
        <v>611.6</v>
      </c>
      <c r="F34" s="37">
        <v>0</v>
      </c>
      <c r="G34" s="25">
        <f>F34+E34</f>
        <v>611.6</v>
      </c>
      <c r="H34" s="37">
        <v>0</v>
      </c>
      <c r="I34" s="28">
        <v>243.8</v>
      </c>
      <c r="J34" s="28">
        <v>252.2</v>
      </c>
      <c r="K34" s="29"/>
      <c r="L34" s="29"/>
    </row>
    <row r="35" spans="1:12" ht="18.75">
      <c r="A35" s="12"/>
      <c r="B35" s="12" t="s">
        <v>67</v>
      </c>
      <c r="C35" s="13" t="e">
        <f>C5+C26</f>
        <v>#REF!</v>
      </c>
      <c r="D35" s="13" t="e">
        <f>D5+D26</f>
        <v>#REF!</v>
      </c>
      <c r="E35" s="14" t="e">
        <f>E5+E26</f>
        <v>#REF!</v>
      </c>
      <c r="F35" s="14" t="e">
        <f>F5+F26</f>
        <v>#REF!</v>
      </c>
      <c r="G35" s="13" t="e">
        <f>G5+G26</f>
        <v>#REF!</v>
      </c>
      <c r="H35" s="14" t="e">
        <f>H5+H26</f>
        <v>#REF!</v>
      </c>
      <c r="I35" s="15">
        <f>I5+I26</f>
        <v>11086.060000000001</v>
      </c>
      <c r="J35" s="15">
        <f>J26+J5</f>
        <v>11421.26</v>
      </c>
      <c r="K35" s="16"/>
      <c r="L35" s="16"/>
    </row>
    <row r="36" spans="1:12" ht="15.75">
      <c r="A36" s="69"/>
      <c r="B36" s="69"/>
      <c r="C36" s="70"/>
      <c r="D36" s="70"/>
      <c r="E36" s="70"/>
      <c r="F36" s="70"/>
      <c r="G36" s="70"/>
      <c r="H36" s="70"/>
      <c r="I36" s="70"/>
      <c r="J36" s="71"/>
      <c r="K36" s="70"/>
      <c r="L36" s="70"/>
    </row>
    <row r="37" spans="1:12" ht="15.75">
      <c r="A37" s="72"/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</row>
    <row r="38" spans="1:12" ht="75" customHeight="1">
      <c r="A38" s="74" t="s">
        <v>68</v>
      </c>
      <c r="B38" s="74"/>
      <c r="C38" s="75" t="s">
        <v>69</v>
      </c>
      <c r="D38" s="75" t="s">
        <v>69</v>
      </c>
      <c r="E38" s="76" t="s">
        <v>70</v>
      </c>
      <c r="F38" s="76" t="s">
        <v>70</v>
      </c>
      <c r="G38" s="76"/>
      <c r="H38" s="76"/>
      <c r="I38" s="76"/>
      <c r="J38" s="76" t="s">
        <v>71</v>
      </c>
      <c r="K38" s="76"/>
      <c r="L38" s="76"/>
    </row>
    <row r="39" ht="18.75">
      <c r="A39" s="77"/>
    </row>
    <row r="40" ht="18.75">
      <c r="A40" s="77"/>
    </row>
    <row r="41" ht="18.75">
      <c r="A41" s="77"/>
    </row>
    <row r="42" spans="1:2" ht="15">
      <c r="A42" s="78"/>
      <c r="B42" s="78"/>
    </row>
    <row r="43" spans="1:2" ht="15">
      <c r="A43" s="78"/>
      <c r="B43" s="78"/>
    </row>
  </sheetData>
  <sheetProtection selectLockedCells="1" selectUnlockedCells="1"/>
  <mergeCells count="1">
    <mergeCell ref="A2:J2"/>
  </mergeCells>
  <printOptions/>
  <pageMargins left="0.7875" right="0.39375" top="0.39305555555555555" bottom="0.39375" header="0.19652777777777777" footer="0.5118055555555555"/>
  <pageSetup fitToHeight="2" fitToWidth="1" horizontalDpi="300" verticalDpi="300" orientation="portrait" paperSize="9"/>
  <headerFooter alignWithMargins="0">
    <oddHeader>&amp;CСтраница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110" zoomScaleSheetLayoutView="11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110" zoomScaleSheetLayoutView="11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2021-01-05T05:59:25Z</cp:lastPrinted>
  <dcterms:modified xsi:type="dcterms:W3CDTF">2021-07-16T11:44:45Z</dcterms:modified>
  <cp:category/>
  <cp:version/>
  <cp:contentType/>
  <cp:contentStatus/>
  <cp:revision>1</cp:revision>
</cp:coreProperties>
</file>